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tabRatio="500" activeTab="0"/>
  </bookViews>
  <sheets>
    <sheet name="Feuil1" sheetId="1" r:id="rId1"/>
  </sheets>
  <definedNames/>
  <calcPr fullCalcOnLoad="1"/>
</workbook>
</file>

<file path=xl/sharedStrings.xml><?xml version="1.0" encoding="utf-8"?>
<sst xmlns="http://schemas.openxmlformats.org/spreadsheetml/2006/main" count="82" uniqueCount="62">
  <si>
    <t>Eléments pour vérifier le barème Permutation 2014</t>
  </si>
  <si>
    <t xml:space="preserve">Nom – Prénom : </t>
  </si>
  <si>
    <t>Instit</t>
  </si>
  <si>
    <r>
      <t xml:space="preserve">• </t>
    </r>
    <r>
      <rPr>
        <b/>
        <sz val="11"/>
        <rFont val="Arial"/>
        <family val="2"/>
      </rPr>
      <t xml:space="preserve">Département(s) sollicité(s) </t>
    </r>
    <r>
      <rPr>
        <b/>
        <sz val="8"/>
        <rFont val="Arial"/>
        <family val="2"/>
      </rPr>
      <t>(</t>
    </r>
    <r>
      <rPr>
        <b/>
        <i/>
        <sz val="8"/>
        <rFont val="Arial"/>
        <family val="2"/>
      </rPr>
      <t>ex 44, 56, 35)</t>
    </r>
    <r>
      <rPr>
        <b/>
        <i/>
        <sz val="11"/>
        <rFont val="Arial"/>
        <family val="2"/>
      </rPr>
      <t xml:space="preserve"> : </t>
    </r>
  </si>
  <si>
    <t>V1</t>
  </si>
  <si>
    <t>V2</t>
  </si>
  <si>
    <t>V3</t>
  </si>
  <si>
    <t>V4</t>
  </si>
  <si>
    <t>V5</t>
  </si>
  <si>
    <t>V6</t>
  </si>
  <si>
    <t>V7</t>
  </si>
  <si>
    <t>V8</t>
  </si>
  <si>
    <t>PE</t>
  </si>
  <si>
    <t>PE HC</t>
  </si>
  <si>
    <t>Corps</t>
  </si>
  <si>
    <r>
      <t xml:space="preserve">• Échelon détenu au 31/08/14 </t>
    </r>
    <r>
      <rPr>
        <b/>
        <i/>
        <sz val="8"/>
        <rFont val="Arial"/>
        <family val="2"/>
      </rPr>
      <t>(ex PE 9)</t>
    </r>
    <r>
      <rPr>
        <b/>
        <sz val="8"/>
        <rFont val="Arial"/>
        <family val="2"/>
      </rPr>
      <t xml:space="preserve"> </t>
    </r>
    <r>
      <rPr>
        <b/>
        <sz val="10"/>
        <rFont val="Arial"/>
        <family val="2"/>
      </rPr>
      <t xml:space="preserve">ou au 1/09/2014 pour les T1 : </t>
    </r>
  </si>
  <si>
    <t>OUI</t>
  </si>
  <si>
    <t>NON</t>
  </si>
  <si>
    <r>
      <t>• Ancienneté totale dans le département en tant que titulaire au 31/08/15</t>
    </r>
    <r>
      <rPr>
        <b/>
        <sz val="8"/>
        <rFont val="Arial"/>
        <family val="2"/>
      </rPr>
      <t xml:space="preserve"> </t>
    </r>
    <r>
      <rPr>
        <b/>
        <i/>
        <sz val="8"/>
        <rFont val="Arial"/>
        <family val="2"/>
      </rPr>
      <t>(ex 4 ans et 5 mois)</t>
    </r>
    <r>
      <rPr>
        <b/>
        <sz val="10"/>
        <rFont val="Arial"/>
        <family val="2"/>
      </rPr>
      <t xml:space="preserve"> </t>
    </r>
  </si>
  <si>
    <t>Attention ! Les durées de disponibilité ou de congé de non activité pour études ne sont pas comptabilisée.</t>
  </si>
  <si>
    <t>ans</t>
  </si>
  <si>
    <t>mois</t>
  </si>
  <si>
    <t xml:space="preserve">• Mutation pour garde alternée d’enfant ou droit de visite en cas de divorce ou personne exerçant seule l'autorité parentale et justifiant d'une situation pouvant améliorer les conditions de vie de l'enfant :  </t>
  </si>
  <si>
    <r>
      <t>• Mutation pour rapprochement de conjoint </t>
    </r>
    <r>
      <rPr>
        <b/>
        <i/>
        <sz val="10"/>
        <rFont val="Arial"/>
        <family val="2"/>
      </rPr>
      <t>: </t>
    </r>
    <r>
      <rPr>
        <b/>
        <sz val="10"/>
        <rFont val="Arial"/>
        <family val="2"/>
      </rPr>
      <t xml:space="preserve"> </t>
    </r>
  </si>
  <si>
    <t>• vœux dans un département d'une académie non limitrophe</t>
  </si>
  <si>
    <r>
      <t>Uniquement pour les couples mariés ou pacsés avant le 1/9/14 ou vivant maritalement avec un enfant né ou à naître au plus tard le 1er janvier 2015, reconnu par les deux parents</t>
    </r>
    <r>
      <rPr>
        <sz val="8"/>
        <rFont val="Arial"/>
        <family val="2"/>
      </rPr>
      <t xml:space="preserve"> ; </t>
    </r>
    <r>
      <rPr>
        <i/>
        <sz val="8"/>
        <rFont val="Arial"/>
        <family val="2"/>
      </rPr>
      <t>votre conjoint doit avoir une activité professionnelle dans le département sollicité en premier vœu</t>
    </r>
    <r>
      <rPr>
        <sz val="8"/>
        <rFont val="Arial"/>
        <family val="2"/>
      </rPr>
      <t>.</t>
    </r>
  </si>
  <si>
    <t xml:space="preserve">• Enfants de moins de 20 ans au 1/09/15: </t>
  </si>
  <si>
    <t>Uniquement pour les situations de rapprochement de conjoint</t>
  </si>
  <si>
    <t xml:space="preserve">       • Nombre d'années scolaires de séparation avec + de 6 mois d'activité :</t>
  </si>
  <si>
    <t>ECHELONS</t>
  </si>
  <si>
    <t>Instituteurs</t>
  </si>
  <si>
    <t>P.E.</t>
  </si>
  <si>
    <t>P.E. HC</t>
  </si>
  <si>
    <t xml:space="preserve">         • Nombre d'années scolaires de séparation avec - de 6 mois d'activité (et congé parental ou dispo pour suivre son conjoint le reste de l'année):</t>
  </si>
  <si>
    <t>-</t>
  </si>
  <si>
    <r>
      <t xml:space="preserve">Ne comptez les années antérieures qu’à partir de votre titularisation et si vous pouvez justifier que l’un et l’autre étaient en activité dans des départements distincts. </t>
    </r>
    <r>
      <rPr>
        <i/>
        <sz val="7"/>
        <color indexed="8"/>
        <rFont val="Arial"/>
        <family val="2"/>
      </rPr>
      <t>Ne comptent pas pour ces points : les durées où un des conjoints est en disponibilité, congé longue durée ou longue maladie, non-activité pour étude, mis à disposition, détachement, inscrits au pôle emploi, en service national. Pas de durée de séparation entre le 92 et le 75)</t>
    </r>
  </si>
  <si>
    <t>Total des points de séparation</t>
  </si>
  <si>
    <r>
      <t xml:space="preserve">     • Nombre de renouvellement du premier vœu </t>
    </r>
    <r>
      <rPr>
        <b/>
        <i/>
        <sz val="8"/>
        <rFont val="Arial"/>
        <family val="2"/>
      </rPr>
      <t>(ex 3)</t>
    </r>
  </si>
  <si>
    <r>
      <t xml:space="preserve"> </t>
    </r>
    <r>
      <rPr>
        <i/>
        <sz val="7"/>
        <color indexed="8"/>
        <rFont val="Arial"/>
        <family val="2"/>
      </rPr>
      <t>Si vous demandez le même premier voeu pour la troisième fois, c'est votre deuxième renouvellement</t>
    </r>
  </si>
  <si>
    <t xml:space="preserve">                                      • Exercice en zone violence  et/ou REP +: </t>
  </si>
  <si>
    <t xml:space="preserve"> Uniquement si vous êtes en poste sur une école classée zone violence depuis le 1/9/2010 sans interruption.</t>
  </si>
  <si>
    <t xml:space="preserve">• Demande de  100 pts : </t>
  </si>
  <si>
    <t xml:space="preserve"> Uniquement pour les enseignants bénéficiaires de l’obligation d’emploi (BOE) qui justifient de cette qualité par la reconnaissance de travailleur handicapé (RQTH) en cours de validité, ou atteints d’une incapacité permanente d’au moins 10% à la suite d’un accident du travail ou d’une maladie professionnelle, ou  titulaires d’une allocation, rente, pension ou carte d’invalidité</t>
  </si>
  <si>
    <t xml:space="preserve">• Demande de  800 pts : </t>
  </si>
  <si>
    <t xml:space="preserve">            Barème rapprochement pour département d'académie non limitrophe</t>
  </si>
  <si>
    <t>pour le ou les départements pour lesquels la mutation améliorera les conditions de vie de la personne handicapée. Cette bonification de 800 points s'applique pour un conjoint BOE ainsi qu'aux situations médicales graves d'un enfant.</t>
  </si>
  <si>
    <t xml:space="preserve">• Demande de vœux liés : </t>
  </si>
  <si>
    <t xml:space="preserve">            Barème rapprochement pour département d'académie  limitrophe</t>
  </si>
  <si>
    <t>Ces informations complémentaires vous évitent de nous communiquer les pièces justificatives qui sont à fournir impérativement à l'administration.</t>
  </si>
  <si>
    <t>Barème non rapprochement</t>
  </si>
  <si>
    <r>
      <t xml:space="preserve">dates de pacs/mariage </t>
    </r>
    <r>
      <rPr>
        <b/>
        <i/>
        <sz val="8"/>
        <rFont val="Arial"/>
        <family val="2"/>
      </rPr>
      <t>(ex 29/2/2010)</t>
    </r>
    <r>
      <rPr>
        <b/>
        <i/>
        <sz val="10"/>
        <rFont val="Arial"/>
        <family val="2"/>
      </rPr>
      <t>:</t>
    </r>
  </si>
  <si>
    <r>
      <t xml:space="preserve">date de titularisation </t>
    </r>
    <r>
      <rPr>
        <b/>
        <i/>
        <sz val="8"/>
        <rFont val="Arial"/>
        <family val="2"/>
      </rPr>
      <t>(ex PE 1/9/2010)</t>
    </r>
    <r>
      <rPr>
        <b/>
        <i/>
        <sz val="10"/>
        <rFont val="Arial"/>
        <family val="2"/>
      </rPr>
      <t xml:space="preserve">: </t>
    </r>
  </si>
  <si>
    <t>a</t>
  </si>
  <si>
    <t>points plus de 6 mois</t>
  </si>
  <si>
    <t>points moins de 6 mois</t>
  </si>
  <si>
    <r>
      <t xml:space="preserve">       date qui figure sur le justificatif de l'employeur du conjoint(e) </t>
    </r>
    <r>
      <rPr>
        <b/>
        <i/>
        <sz val="8"/>
        <rFont val="Arial"/>
        <family val="2"/>
      </rPr>
      <t>(ex  1/2/2010)</t>
    </r>
    <r>
      <rPr>
        <b/>
        <i/>
        <sz val="10"/>
        <rFont val="Arial"/>
        <family val="2"/>
      </rPr>
      <t>:</t>
    </r>
  </si>
  <si>
    <r>
      <t xml:space="preserve">                                    dates de congés parentaux </t>
    </r>
    <r>
      <rPr>
        <b/>
        <i/>
        <sz val="8"/>
        <rFont val="Arial"/>
        <family val="2"/>
      </rPr>
      <t>(début et fin ; ex du 15/03/11 au 15/09/12 )</t>
    </r>
  </si>
  <si>
    <t xml:space="preserve">du                    au      </t>
  </si>
  <si>
    <t>du                    au</t>
  </si>
  <si>
    <r>
      <t xml:space="preserve">     dates de disponibilité pour suivre son conjoint</t>
    </r>
    <r>
      <rPr>
        <b/>
        <sz val="8"/>
        <rFont val="Arial"/>
        <family val="2"/>
      </rPr>
      <t xml:space="preserve"> </t>
    </r>
    <r>
      <rPr>
        <b/>
        <i/>
        <sz val="8"/>
        <rFont val="Arial"/>
        <family val="2"/>
      </rPr>
      <t>(début et fin ; ex du 4/03/12 au 31/08/12 et du 01/09/12 au 31/08/13 )</t>
    </r>
  </si>
  <si>
    <r>
      <t xml:space="preserve">                                       dates de disponibilité autre</t>
    </r>
    <r>
      <rPr>
        <b/>
        <sz val="8"/>
        <rFont val="Arial"/>
        <family val="2"/>
      </rPr>
      <t xml:space="preserve"> </t>
    </r>
    <r>
      <rPr>
        <b/>
        <i/>
        <sz val="8"/>
        <rFont val="Arial"/>
        <family val="2"/>
      </rPr>
      <t>(début et fin ; ex du 1/09/11 au 31/08/12)</t>
    </r>
  </si>
  <si>
    <t>Etes-vous syndiqué au SNUipp</t>
  </si>
</sst>
</file>

<file path=xl/styles.xml><?xml version="1.0" encoding="utf-8"?>
<styleSheet xmlns="http://schemas.openxmlformats.org/spreadsheetml/2006/main">
  <numFmts count="4">
    <numFmt numFmtId="164" formatCode="GENERAL"/>
    <numFmt numFmtId="165" formatCode="_-* #,##0.00\€_-;\-* #,##0.00\€_-;_-* \-??\€_-;_-@_-"/>
    <numFmt numFmtId="166" formatCode="0.000"/>
    <numFmt numFmtId="167" formatCode="D/M/YY;@"/>
  </numFmts>
  <fonts count="53">
    <font>
      <sz val="10"/>
      <name val="Verdana"/>
      <family val="2"/>
    </font>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4"/>
      <name val="Arial"/>
      <family val="2"/>
    </font>
    <font>
      <sz val="10"/>
      <color indexed="10"/>
      <name val="Verdana"/>
      <family val="2"/>
    </font>
    <font>
      <b/>
      <u val="single"/>
      <sz val="14"/>
      <name val="Arial"/>
      <family val="2"/>
    </font>
    <font>
      <b/>
      <sz val="11"/>
      <name val="Arial"/>
      <family val="2"/>
    </font>
    <font>
      <sz val="11"/>
      <name val="Verdana"/>
      <family val="2"/>
    </font>
    <font>
      <sz val="11"/>
      <color indexed="9"/>
      <name val="Arial"/>
      <family val="2"/>
    </font>
    <font>
      <sz val="11"/>
      <color indexed="9"/>
      <name val="Verdana"/>
      <family val="2"/>
    </font>
    <font>
      <sz val="11"/>
      <name val="Arial"/>
      <family val="2"/>
    </font>
    <font>
      <b/>
      <sz val="8"/>
      <name val="Arial"/>
      <family val="2"/>
    </font>
    <font>
      <b/>
      <i/>
      <sz val="8"/>
      <name val="Arial"/>
      <family val="2"/>
    </font>
    <font>
      <b/>
      <i/>
      <sz val="11"/>
      <name val="Arial"/>
      <family val="2"/>
    </font>
    <font>
      <b/>
      <sz val="10"/>
      <name val="Verdana"/>
      <family val="2"/>
    </font>
    <font>
      <sz val="10"/>
      <color indexed="9"/>
      <name val="Arial"/>
      <family val="2"/>
    </font>
    <font>
      <sz val="10"/>
      <color indexed="9"/>
      <name val="Verdana"/>
      <family val="2"/>
    </font>
    <font>
      <b/>
      <sz val="10"/>
      <name val="Arial"/>
      <family val="2"/>
    </font>
    <font>
      <b/>
      <sz val="9"/>
      <name val="Arial"/>
      <family val="2"/>
    </font>
    <font>
      <i/>
      <sz val="8"/>
      <color indexed="8"/>
      <name val="Arial"/>
      <family val="2"/>
    </font>
    <font>
      <b/>
      <sz val="8"/>
      <name val="Verdana"/>
      <family val="2"/>
    </font>
    <font>
      <b/>
      <i/>
      <sz val="10"/>
      <name val="Arial"/>
      <family val="2"/>
    </font>
    <font>
      <i/>
      <sz val="8"/>
      <name val="Arial"/>
      <family val="2"/>
    </font>
    <font>
      <sz val="8"/>
      <name val="Arial"/>
      <family val="2"/>
    </font>
    <font>
      <sz val="8"/>
      <name val="Verdana"/>
      <family val="2"/>
    </font>
    <font>
      <b/>
      <sz val="10"/>
      <color indexed="9"/>
      <name val="Arial Narrow"/>
      <family val="2"/>
    </font>
    <font>
      <b/>
      <sz val="9"/>
      <color indexed="9"/>
      <name val="Arial Narrow"/>
      <family val="2"/>
    </font>
    <font>
      <sz val="9"/>
      <color indexed="9"/>
      <name val="Arial Narrow"/>
      <family val="2"/>
    </font>
    <font>
      <i/>
      <sz val="7"/>
      <name val="Arial"/>
      <family val="2"/>
    </font>
    <font>
      <i/>
      <sz val="7"/>
      <color indexed="8"/>
      <name val="Arial"/>
      <family val="2"/>
    </font>
    <font>
      <b/>
      <sz val="7"/>
      <name val="Verdana"/>
      <family val="2"/>
    </font>
    <font>
      <sz val="10"/>
      <color indexed="9"/>
      <name val="Arial Narrow"/>
      <family val="2"/>
    </font>
    <font>
      <b/>
      <sz val="7"/>
      <color indexed="8"/>
      <name val="Arial"/>
      <family val="2"/>
    </font>
    <font>
      <b/>
      <sz val="6"/>
      <name val="Verdana"/>
      <family val="2"/>
    </font>
    <font>
      <sz val="7"/>
      <name val="Arial"/>
      <family val="2"/>
    </font>
    <font>
      <sz val="6"/>
      <color indexed="9"/>
      <name val="Verdana"/>
      <family val="2"/>
    </font>
    <font>
      <sz val="7"/>
      <color indexed="9"/>
      <name val="Verdana"/>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3" fillId="10" borderId="0" applyNumberFormat="0" applyBorder="0" applyAlignment="0" applyProtection="0"/>
    <xf numFmtId="164" fontId="3" fillId="7" borderId="0" applyNumberFormat="0" applyBorder="0" applyAlignment="0" applyProtection="0"/>
    <xf numFmtId="164" fontId="3" fillId="8" borderId="0" applyNumberFormat="0" applyBorder="0" applyAlignment="0" applyProtection="0"/>
    <xf numFmtId="164" fontId="3" fillId="6" borderId="0" applyNumberFormat="0" applyBorder="0" applyAlignment="0" applyProtection="0"/>
    <xf numFmtId="164" fontId="3" fillId="10" borderId="0" applyNumberFormat="0" applyBorder="0" applyAlignment="0" applyProtection="0"/>
    <xf numFmtId="164" fontId="3" fillId="3"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12" borderId="0" applyNumberFormat="0" applyBorder="0" applyAlignment="0" applyProtection="0"/>
    <xf numFmtId="164" fontId="3" fillId="13" borderId="0" applyNumberFormat="0" applyBorder="0" applyAlignment="0" applyProtection="0"/>
    <xf numFmtId="164" fontId="3" fillId="10" borderId="0" applyNumberFormat="0" applyBorder="0" applyAlignment="0" applyProtection="0"/>
    <xf numFmtId="164" fontId="3" fillId="14" borderId="0" applyNumberFormat="0" applyBorder="0" applyAlignment="0" applyProtection="0"/>
    <xf numFmtId="164" fontId="4" fillId="0" borderId="0" applyNumberFormat="0" applyFill="0" applyBorder="0" applyAlignment="0" applyProtection="0"/>
    <xf numFmtId="164" fontId="5" fillId="2" borderId="1" applyNumberFormat="0" applyAlignment="0" applyProtection="0"/>
    <xf numFmtId="164" fontId="6" fillId="0" borderId="2" applyNumberFormat="0" applyFill="0" applyAlignment="0" applyProtection="0"/>
    <xf numFmtId="164" fontId="0" fillId="4" borderId="3" applyNumberFormat="0" applyAlignment="0" applyProtection="0"/>
    <xf numFmtId="164" fontId="7" fillId="3" borderId="1" applyNumberFormat="0" applyAlignment="0" applyProtection="0"/>
    <xf numFmtId="164" fontId="8" fillId="15" borderId="0" applyNumberFormat="0" applyBorder="0" applyAlignment="0" applyProtection="0"/>
    <xf numFmtId="164" fontId="9" fillId="8" borderId="0" applyNumberFormat="0" applyBorder="0" applyAlignment="0" applyProtection="0"/>
    <xf numFmtId="164" fontId="10" fillId="16" borderId="0" applyNumberFormat="0" applyBorder="0" applyAlignment="0" applyProtection="0"/>
    <xf numFmtId="164" fontId="11" fillId="2" borderId="4"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4" fillId="0" borderId="5" applyNumberFormat="0" applyFill="0" applyAlignment="0" applyProtection="0"/>
    <xf numFmtId="164" fontId="15" fillId="0" borderId="6" applyNumberFormat="0" applyFill="0" applyAlignment="0" applyProtection="0"/>
    <xf numFmtId="164" fontId="16" fillId="0" borderId="7" applyNumberFormat="0" applyFill="0" applyAlignment="0" applyProtection="0"/>
    <xf numFmtId="164" fontId="16" fillId="0" borderId="0" applyNumberFormat="0" applyFill="0" applyBorder="0" applyAlignment="0" applyProtection="0"/>
    <xf numFmtId="164" fontId="17" fillId="0" borderId="8" applyNumberFormat="0" applyFill="0" applyAlignment="0" applyProtection="0"/>
    <xf numFmtId="164" fontId="18" fillId="17" borderId="9" applyNumberFormat="0" applyAlignment="0" applyProtection="0"/>
  </cellStyleXfs>
  <cellXfs count="80">
    <xf numFmtId="164" fontId="0" fillId="0" borderId="0" xfId="0" applyAlignment="1">
      <alignment/>
    </xf>
    <xf numFmtId="164" fontId="0" fillId="0" borderId="0" xfId="0" applyAlignment="1" applyProtection="1">
      <alignment/>
      <protection/>
    </xf>
    <xf numFmtId="164" fontId="0" fillId="0" borderId="0" xfId="0" applyAlignment="1" applyProtection="1">
      <alignment/>
      <protection hidden="1"/>
    </xf>
    <xf numFmtId="164" fontId="19" fillId="16" borderId="0" xfId="0" applyFont="1" applyFill="1" applyBorder="1" applyAlignment="1" applyProtection="1">
      <alignment horizontal="center" wrapText="1"/>
      <protection/>
    </xf>
    <xf numFmtId="164" fontId="0" fillId="16" borderId="0" xfId="0" applyFill="1" applyAlignment="1" applyProtection="1">
      <alignment/>
      <protection/>
    </xf>
    <xf numFmtId="164" fontId="20" fillId="0" borderId="0" xfId="0" applyFont="1" applyAlignment="1" applyProtection="1">
      <alignment/>
      <protection hidden="1"/>
    </xf>
    <xf numFmtId="164" fontId="20" fillId="0" borderId="0" xfId="0" applyFont="1" applyAlignment="1">
      <alignment/>
    </xf>
    <xf numFmtId="164" fontId="21" fillId="16" borderId="0" xfId="0" applyFont="1" applyFill="1" applyAlignment="1" applyProtection="1">
      <alignment horizontal="center" wrapText="1"/>
      <protection/>
    </xf>
    <xf numFmtId="164" fontId="22" fillId="16" borderId="10" xfId="0" applyFont="1" applyFill="1" applyBorder="1" applyAlignment="1" applyProtection="1">
      <alignment horizontal="right" wrapText="1"/>
      <protection/>
    </xf>
    <xf numFmtId="165" fontId="23" fillId="2" borderId="10" xfId="17" applyFont="1" applyFill="1" applyBorder="1" applyAlignment="1" applyProtection="1">
      <alignment horizontal="center"/>
      <protection locked="0"/>
    </xf>
    <xf numFmtId="164" fontId="24" fillId="0" borderId="0" xfId="0" applyFont="1" applyFill="1" applyBorder="1" applyAlignment="1" applyProtection="1">
      <alignment/>
      <protection hidden="1"/>
    </xf>
    <xf numFmtId="164" fontId="25" fillId="0" borderId="0" xfId="0" applyFont="1" applyFill="1" applyAlignment="1" applyProtection="1">
      <alignment/>
      <protection hidden="1"/>
    </xf>
    <xf numFmtId="164" fontId="25" fillId="0" borderId="0" xfId="0" applyFont="1" applyAlignment="1" applyProtection="1">
      <alignment/>
      <protection hidden="1"/>
    </xf>
    <xf numFmtId="164" fontId="23" fillId="0" borderId="0" xfId="0" applyFont="1" applyAlignment="1">
      <alignment/>
    </xf>
    <xf numFmtId="164" fontId="26" fillId="16" borderId="11" xfId="0" applyFont="1" applyFill="1" applyBorder="1" applyAlignment="1" applyProtection="1">
      <alignment horizontal="right" wrapText="1"/>
      <protection/>
    </xf>
    <xf numFmtId="164" fontId="30" fillId="16" borderId="10" xfId="0" applyFont="1" applyFill="1" applyBorder="1" applyAlignment="1">
      <alignment horizontal="center"/>
    </xf>
    <xf numFmtId="164" fontId="30" fillId="16" borderId="10" xfId="0" applyFont="1" applyFill="1" applyBorder="1" applyAlignment="1" applyProtection="1">
      <alignment horizontal="center"/>
      <protection/>
    </xf>
    <xf numFmtId="164" fontId="30" fillId="16" borderId="11" xfId="0" applyFont="1" applyFill="1" applyBorder="1" applyAlignment="1" applyProtection="1">
      <alignment horizontal="center"/>
      <protection/>
    </xf>
    <xf numFmtId="164" fontId="0" fillId="2" borderId="10" xfId="0" applyFill="1" applyBorder="1" applyAlignment="1" applyProtection="1">
      <alignment/>
      <protection locked="0"/>
    </xf>
    <xf numFmtId="164" fontId="0" fillId="2" borderId="11" xfId="0" applyFill="1" applyBorder="1" applyAlignment="1" applyProtection="1">
      <alignment/>
      <protection locked="0"/>
    </xf>
    <xf numFmtId="164" fontId="31" fillId="0" borderId="0" xfId="0" applyFont="1" applyFill="1" applyBorder="1" applyAlignment="1" applyProtection="1">
      <alignment/>
      <protection hidden="1"/>
    </xf>
    <xf numFmtId="164" fontId="32" fillId="0" borderId="0" xfId="0" applyFont="1" applyFill="1" applyAlignment="1" applyProtection="1">
      <alignment/>
      <protection hidden="1"/>
    </xf>
    <xf numFmtId="164" fontId="32" fillId="0" borderId="0" xfId="0" applyFont="1" applyAlignment="1" applyProtection="1">
      <alignment/>
      <protection hidden="1"/>
    </xf>
    <xf numFmtId="164" fontId="30" fillId="16" borderId="0" xfId="0" applyFont="1" applyFill="1" applyAlignment="1" applyProtection="1">
      <alignment horizontal="right"/>
      <protection/>
    </xf>
    <xf numFmtId="164" fontId="0" fillId="16" borderId="12" xfId="0" applyFill="1" applyBorder="1" applyAlignment="1">
      <alignment horizontal="center"/>
    </xf>
    <xf numFmtId="164" fontId="0" fillId="16" borderId="12" xfId="0" applyFill="1" applyBorder="1" applyAlignment="1" applyProtection="1">
      <alignment horizontal="center"/>
      <protection/>
    </xf>
    <xf numFmtId="164" fontId="0" fillId="2" borderId="10" xfId="0" applyFont="1" applyFill="1" applyBorder="1" applyAlignment="1" applyProtection="1">
      <alignment horizontal="center"/>
      <protection locked="0"/>
    </xf>
    <xf numFmtId="164" fontId="33" fillId="16" borderId="10" xfId="0" applyFont="1" applyFill="1" applyBorder="1" applyAlignment="1" applyProtection="1">
      <alignment horizontal="right" wrapText="1"/>
      <protection/>
    </xf>
    <xf numFmtId="164" fontId="0" fillId="2" borderId="10" xfId="0" applyFont="1" applyFill="1" applyBorder="1" applyAlignment="1" applyProtection="1">
      <alignment horizontal="center" vertical="center"/>
      <protection locked="0"/>
    </xf>
    <xf numFmtId="164" fontId="0" fillId="16" borderId="0" xfId="0" applyFont="1" applyFill="1" applyAlignment="1" applyProtection="1">
      <alignment/>
      <protection locked="0"/>
    </xf>
    <xf numFmtId="164" fontId="0" fillId="0" borderId="0" xfId="0" applyFont="1" applyAlignment="1">
      <alignment/>
    </xf>
    <xf numFmtId="164" fontId="0" fillId="16" borderId="0" xfId="0" applyFill="1" applyAlignment="1">
      <alignment/>
    </xf>
    <xf numFmtId="164" fontId="34" fillId="16" borderId="10" xfId="0" applyFont="1" applyFill="1" applyBorder="1" applyAlignment="1" applyProtection="1">
      <alignment horizontal="right" wrapText="1"/>
      <protection/>
    </xf>
    <xf numFmtId="164" fontId="0" fillId="16" borderId="0" xfId="0" applyFont="1" applyFill="1" applyAlignment="1">
      <alignment/>
    </xf>
    <xf numFmtId="164" fontId="0" fillId="16" borderId="0" xfId="0" applyFont="1" applyFill="1" applyAlignment="1" applyProtection="1">
      <alignment/>
      <protection/>
    </xf>
    <xf numFmtId="164" fontId="35" fillId="16" borderId="0" xfId="0" applyFont="1" applyFill="1" applyBorder="1" applyAlignment="1" applyProtection="1">
      <alignment vertical="top" wrapText="1"/>
      <protection/>
    </xf>
    <xf numFmtId="164" fontId="0" fillId="2" borderId="10" xfId="0" applyFill="1" applyBorder="1" applyAlignment="1" applyProtection="1">
      <alignment horizontal="center"/>
      <protection locked="0"/>
    </xf>
    <xf numFmtId="164" fontId="36" fillId="16" borderId="0" xfId="0" applyFont="1" applyFill="1" applyAlignment="1" applyProtection="1">
      <alignment horizontal="left"/>
      <protection/>
    </xf>
    <xf numFmtId="166" fontId="30" fillId="16" borderId="10" xfId="0" applyNumberFormat="1" applyFont="1" applyFill="1" applyBorder="1" applyAlignment="1" applyProtection="1">
      <alignment horizontal="center"/>
      <protection/>
    </xf>
    <xf numFmtId="164" fontId="27" fillId="16" borderId="10" xfId="0" applyFont="1" applyFill="1" applyBorder="1" applyAlignment="1" applyProtection="1">
      <alignment horizontal="right" wrapText="1"/>
      <protection/>
    </xf>
    <xf numFmtId="164" fontId="33" fillId="16" borderId="10" xfId="0" applyFont="1" applyFill="1" applyBorder="1" applyAlignment="1" applyProtection="1">
      <alignment horizontal="right" vertical="center" wrapText="1"/>
      <protection/>
    </xf>
    <xf numFmtId="164" fontId="27" fillId="16" borderId="13" xfId="0" applyFont="1" applyFill="1" applyBorder="1" applyAlignment="1" applyProtection="1">
      <alignment horizontal="right" vertical="center" wrapText="1"/>
      <protection/>
    </xf>
    <xf numFmtId="164" fontId="0" fillId="2" borderId="13" xfId="0" applyFont="1" applyFill="1" applyBorder="1" applyAlignment="1" applyProtection="1">
      <alignment horizontal="center" vertical="center"/>
      <protection locked="0"/>
    </xf>
    <xf numFmtId="164" fontId="38" fillId="16" borderId="14" xfId="0" applyFont="1" applyFill="1" applyBorder="1" applyAlignment="1" applyProtection="1">
      <alignment horizontal="justify" vertical="center" wrapText="1"/>
      <protection/>
    </xf>
    <xf numFmtId="164" fontId="38" fillId="16" borderId="14" xfId="0" applyFont="1" applyFill="1" applyBorder="1" applyAlignment="1">
      <alignment horizontal="justify" vertical="center" wrapText="1"/>
    </xf>
    <xf numFmtId="164" fontId="33" fillId="16" borderId="11" xfId="0" applyFont="1" applyFill="1" applyBorder="1" applyAlignment="1" applyProtection="1">
      <alignment horizontal="right" wrapText="1"/>
      <protection/>
    </xf>
    <xf numFmtId="164" fontId="38" fillId="16" borderId="0" xfId="0" applyFont="1" applyFill="1" applyAlignment="1" applyProtection="1">
      <alignment vertical="top"/>
      <protection/>
    </xf>
    <xf numFmtId="164" fontId="40" fillId="16" borderId="0" xfId="0" applyFont="1" applyFill="1" applyAlignment="1" applyProtection="1">
      <alignment/>
      <protection/>
    </xf>
    <xf numFmtId="164" fontId="36" fillId="16" borderId="0" xfId="0" applyFont="1" applyFill="1" applyBorder="1" applyAlignment="1" applyProtection="1">
      <alignment horizontal="center"/>
      <protection/>
    </xf>
    <xf numFmtId="164" fontId="41" fillId="0" borderId="0" xfId="0" applyFont="1" applyFill="1" applyBorder="1" applyAlignment="1" applyProtection="1">
      <alignment horizontal="center" vertical="top" wrapText="1"/>
      <protection hidden="1"/>
    </xf>
    <xf numFmtId="164" fontId="42" fillId="0" borderId="0" xfId="0" applyFont="1" applyFill="1" applyBorder="1" applyAlignment="1" applyProtection="1">
      <alignment horizontal="center" vertical="top" wrapText="1"/>
      <protection hidden="1"/>
    </xf>
    <xf numFmtId="164" fontId="43" fillId="0" borderId="0" xfId="0" applyFont="1" applyFill="1" applyBorder="1" applyAlignment="1" applyProtection="1">
      <alignment horizontal="center" vertical="top" wrapText="1"/>
      <protection hidden="1"/>
    </xf>
    <xf numFmtId="164" fontId="44" fillId="16" borderId="0" xfId="0" applyFont="1" applyFill="1" applyBorder="1" applyAlignment="1" applyProtection="1">
      <alignment horizontal="justify" vertical="center" wrapText="1"/>
      <protection/>
    </xf>
    <xf numFmtId="164" fontId="46" fillId="16" borderId="0" xfId="0" applyFont="1" applyFill="1" applyBorder="1" applyAlignment="1" applyProtection="1">
      <alignment horizontal="right" vertical="center" wrapText="1"/>
      <protection/>
    </xf>
    <xf numFmtId="164" fontId="30" fillId="16" borderId="10" xfId="0" applyFont="1" applyFill="1" applyBorder="1" applyAlignment="1" applyProtection="1">
      <alignment horizontal="center" vertical="center"/>
      <protection/>
    </xf>
    <xf numFmtId="164" fontId="47" fillId="0" borderId="0" xfId="0" applyFont="1" applyFill="1" applyBorder="1" applyAlignment="1" applyProtection="1">
      <alignment horizontal="center" wrapText="1"/>
      <protection hidden="1"/>
    </xf>
    <xf numFmtId="164" fontId="47" fillId="0" borderId="0" xfId="0" applyFont="1" applyFill="1" applyBorder="1" applyAlignment="1" applyProtection="1">
      <alignment horizontal="center" vertical="top" wrapText="1"/>
      <protection hidden="1"/>
    </xf>
    <xf numFmtId="164" fontId="33" fillId="16" borderId="10" xfId="0" applyFont="1" applyFill="1" applyBorder="1" applyAlignment="1" applyProtection="1">
      <alignment horizontal="right" vertical="top" wrapText="1"/>
      <protection/>
    </xf>
    <xf numFmtId="164" fontId="0" fillId="2" borderId="15" xfId="0" applyFont="1" applyFill="1" applyBorder="1" applyAlignment="1" applyProtection="1">
      <alignment horizontal="center"/>
      <protection locked="0"/>
    </xf>
    <xf numFmtId="164" fontId="48" fillId="16" borderId="0" xfId="0" applyFont="1" applyFill="1" applyBorder="1" applyAlignment="1" applyProtection="1">
      <alignment horizontal="right" vertical="top" wrapText="1"/>
      <protection/>
    </xf>
    <xf numFmtId="164" fontId="33" fillId="16" borderId="10" xfId="0" applyFont="1" applyFill="1" applyBorder="1" applyAlignment="1" applyProtection="1">
      <alignment horizontal="right" vertical="top" wrapText="1"/>
      <protection/>
    </xf>
    <xf numFmtId="164" fontId="38" fillId="16" borderId="0" xfId="0" applyFont="1" applyFill="1" applyAlignment="1" applyProtection="1">
      <alignment horizontal="right" vertical="top" wrapText="1"/>
      <protection/>
    </xf>
    <xf numFmtId="164" fontId="46" fillId="16" borderId="0" xfId="0" applyFont="1" applyFill="1" applyAlignment="1" applyProtection="1">
      <alignment/>
      <protection/>
    </xf>
    <xf numFmtId="164" fontId="45" fillId="16" borderId="0" xfId="0" applyFont="1" applyFill="1" applyAlignment="1" applyProtection="1">
      <alignment horizontal="right" vertical="center" wrapText="1"/>
      <protection/>
    </xf>
    <xf numFmtId="164" fontId="33" fillId="16" borderId="0" xfId="0" applyFont="1" applyFill="1" applyBorder="1" applyAlignment="1" applyProtection="1">
      <alignment horizontal="right" wrapText="1"/>
      <protection/>
    </xf>
    <xf numFmtId="164" fontId="49" fillId="16" borderId="0" xfId="0" applyFont="1" applyFill="1" applyBorder="1" applyAlignment="1" applyProtection="1">
      <alignment horizontal="center" wrapText="1"/>
      <protection/>
    </xf>
    <xf numFmtId="164" fontId="50" fillId="16" borderId="14" xfId="0" applyFont="1" applyFill="1" applyBorder="1" applyAlignment="1" applyProtection="1">
      <alignment horizontal="right" vertical="center" wrapText="1"/>
      <protection/>
    </xf>
    <xf numFmtId="164" fontId="28" fillId="16" borderId="16" xfId="0" applyFont="1" applyFill="1" applyBorder="1" applyAlignment="1">
      <alignment horizontal="left" wrapText="1"/>
    </xf>
    <xf numFmtId="164" fontId="33" fillId="16" borderId="11" xfId="0" applyFont="1" applyFill="1" applyBorder="1" applyAlignment="1">
      <alignment horizontal="right" wrapText="1"/>
    </xf>
    <xf numFmtId="167" fontId="0" fillId="2" borderId="10" xfId="0" applyNumberFormat="1" applyFont="1" applyFill="1" applyBorder="1" applyAlignment="1" applyProtection="1">
      <alignment horizontal="center"/>
      <protection locked="0"/>
    </xf>
    <xf numFmtId="164" fontId="33" fillId="16" borderId="10" xfId="0" applyFont="1" applyFill="1" applyBorder="1" applyAlignment="1">
      <alignment horizontal="right" wrapText="1"/>
    </xf>
    <xf numFmtId="164" fontId="51" fillId="0" borderId="0" xfId="0" applyFont="1" applyAlignment="1" applyProtection="1">
      <alignment/>
      <protection hidden="1"/>
    </xf>
    <xf numFmtId="164" fontId="33" fillId="16" borderId="17" xfId="0" applyFont="1" applyFill="1" applyBorder="1" applyAlignment="1">
      <alignment horizontal="right" wrapText="1"/>
    </xf>
    <xf numFmtId="167" fontId="0" fillId="2" borderId="17" xfId="0" applyNumberFormat="1" applyFill="1" applyBorder="1" applyAlignment="1" applyProtection="1">
      <alignment horizontal="center"/>
      <protection locked="0"/>
    </xf>
    <xf numFmtId="164" fontId="52" fillId="0" borderId="0" xfId="0" applyFont="1" applyBorder="1" applyAlignment="1" applyProtection="1">
      <alignment/>
      <protection hidden="1"/>
    </xf>
    <xf numFmtId="164" fontId="51" fillId="0" borderId="0" xfId="0" applyFont="1" applyBorder="1" applyAlignment="1" applyProtection="1">
      <alignment/>
      <protection hidden="1"/>
    </xf>
    <xf numFmtId="164" fontId="32" fillId="0" borderId="0" xfId="0" applyFont="1" applyBorder="1" applyAlignment="1" applyProtection="1">
      <alignment/>
      <protection hidden="1"/>
    </xf>
    <xf numFmtId="167" fontId="40" fillId="2" borderId="10" xfId="0" applyNumberFormat="1" applyFont="1" applyFill="1" applyBorder="1" applyAlignment="1" applyProtection="1">
      <alignment horizontal="left" vertical="top" wrapText="1"/>
      <protection locked="0"/>
    </xf>
    <xf numFmtId="164" fontId="40" fillId="2" borderId="10" xfId="0" applyFont="1" applyFill="1" applyBorder="1" applyAlignment="1" applyProtection="1">
      <alignment horizontal="left" wrapText="1"/>
      <protection locked="0"/>
    </xf>
    <xf numFmtId="164" fontId="33" fillId="16" borderId="0" xfId="0" applyFont="1" applyFill="1" applyBorder="1" applyAlignment="1">
      <alignment horizontal="right" wrapText="1"/>
    </xf>
  </cellXfs>
  <cellStyles count="48">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Insatisfaisant" xfId="49"/>
    <cellStyle name="Neutre" xfId="50"/>
    <cellStyle name="Satisfaisant" xfId="51"/>
    <cellStyle name="Sortie" xfId="52"/>
    <cellStyle name="Texte explicatif" xfId="53"/>
    <cellStyle name="Titre 1" xfId="54"/>
    <cellStyle name="Titre 2" xfId="55"/>
    <cellStyle name="Titre 1" xfId="56"/>
    <cellStyle name="Titre 2" xfId="57"/>
    <cellStyle name="Titre 3" xfId="58"/>
    <cellStyle name="Titre 4" xfId="59"/>
    <cellStyle name="Total" xfId="60"/>
    <cellStyle name="Vérification" xfId="61"/>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9525</xdr:rowOff>
    </xdr:from>
    <xdr:to>
      <xdr:col>0</xdr:col>
      <xdr:colOff>752475</xdr:colOff>
      <xdr:row>2</xdr:row>
      <xdr:rowOff>276225</xdr:rowOff>
    </xdr:to>
    <xdr:pic>
      <xdr:nvPicPr>
        <xdr:cNvPr id="1" name="Picture 1"/>
        <xdr:cNvPicPr preferRelativeResize="1">
          <a:picLocks noChangeAspect="1"/>
        </xdr:cNvPicPr>
      </xdr:nvPicPr>
      <xdr:blipFill>
        <a:blip r:embed="rId1"/>
        <a:stretch>
          <a:fillRect/>
        </a:stretch>
      </xdr:blipFill>
      <xdr:spPr>
        <a:xfrm>
          <a:off x="114300" y="219075"/>
          <a:ext cx="638175" cy="428625"/>
        </a:xfrm>
        <a:prstGeom prst="rect">
          <a:avLst/>
        </a:prstGeom>
        <a:blipFill>
          <a:blip r:embed=""/>
          <a:srcRect/>
          <a:stretch>
            <a:fillRect/>
          </a:stretch>
        </a:blipFill>
        <a:ln w="9525" cmpd="sng">
          <a:noFill/>
        </a:ln>
      </xdr:spPr>
    </xdr:pic>
    <xdr:clientData/>
  </xdr:twoCellAnchor>
  <xdr:twoCellAnchor>
    <xdr:from>
      <xdr:col>2</xdr:col>
      <xdr:colOff>219075</xdr:colOff>
      <xdr:row>26</xdr:row>
      <xdr:rowOff>95250</xdr:rowOff>
    </xdr:from>
    <xdr:to>
      <xdr:col>4</xdr:col>
      <xdr:colOff>190500</xdr:colOff>
      <xdr:row>28</xdr:row>
      <xdr:rowOff>66675</xdr:rowOff>
    </xdr:to>
    <xdr:sp fLocksText="0">
      <xdr:nvSpPr>
        <xdr:cNvPr id="2" name="ZoneTexte 2"/>
        <xdr:cNvSpPr txBox="1">
          <a:spLocks noChangeArrowheads="1"/>
        </xdr:cNvSpPr>
      </xdr:nvSpPr>
      <xdr:spPr>
        <a:xfrm>
          <a:off x="3752850" y="5753100"/>
          <a:ext cx="542925" cy="476250"/>
        </a:xfrm>
        <a:prstGeom prst="rect">
          <a:avLst/>
        </a:prstGeom>
        <a:noFill/>
        <a:ln w="9525" cmpd="sng">
          <a:noFill/>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48"/>
  <sheetViews>
    <sheetView tabSelected="1" zoomScale="124" zoomScaleNormal="124" workbookViewId="0" topLeftCell="A1">
      <selection activeCell="Q3" sqref="Q3:R3"/>
    </sheetView>
  </sheetViews>
  <sheetFormatPr defaultColWidth="2.00390625" defaultRowHeight="12.75"/>
  <cols>
    <col min="1" max="1" width="42.625" style="0" customWidth="1"/>
    <col min="2" max="3" width="3.75390625" style="0" customWidth="1"/>
    <col min="4" max="8" width="3.75390625" style="1" customWidth="1"/>
    <col min="9" max="9" width="8.625" style="1" customWidth="1"/>
    <col min="10" max="10" width="3.25390625" style="2" customWidth="1"/>
    <col min="11" max="12" width="2.25390625" style="2" customWidth="1"/>
    <col min="13" max="13" width="2.375" style="2" customWidth="1"/>
  </cols>
  <sheetData>
    <row r="1" spans="1:15" ht="16.5" customHeight="1">
      <c r="A1" s="3" t="s">
        <v>0</v>
      </c>
      <c r="B1" s="3"/>
      <c r="C1" s="3"/>
      <c r="D1" s="3"/>
      <c r="E1" s="3"/>
      <c r="F1" s="3"/>
      <c r="G1" s="3"/>
      <c r="H1" s="4"/>
      <c r="I1" s="4"/>
      <c r="J1" s="5"/>
      <c r="K1" s="5"/>
      <c r="L1" s="5"/>
      <c r="M1" s="5"/>
      <c r="N1" s="5"/>
      <c r="O1" s="6"/>
    </row>
    <row r="2" spans="1:15" ht="12.75">
      <c r="A2" s="7"/>
      <c r="B2" s="7"/>
      <c r="C2" s="4"/>
      <c r="D2" s="4"/>
      <c r="E2" s="4"/>
      <c r="F2" s="4"/>
      <c r="G2" s="4"/>
      <c r="H2" s="4"/>
      <c r="I2" s="4"/>
      <c r="J2" s="5"/>
      <c r="K2" s="5"/>
      <c r="L2" s="5"/>
      <c r="M2" s="5"/>
      <c r="N2" s="5"/>
      <c r="O2" s="6"/>
    </row>
    <row r="3" spans="1:19" s="13" customFormat="1" ht="25.5" customHeight="1">
      <c r="A3" s="8" t="s">
        <v>1</v>
      </c>
      <c r="B3" s="9"/>
      <c r="C3" s="9"/>
      <c r="D3" s="9"/>
      <c r="E3" s="9"/>
      <c r="F3" s="9"/>
      <c r="G3" s="9"/>
      <c r="H3" s="9"/>
      <c r="I3" s="9"/>
      <c r="J3" s="10" t="s">
        <v>2</v>
      </c>
      <c r="K3" s="11"/>
      <c r="L3" s="11"/>
      <c r="M3" s="11"/>
      <c r="N3" s="12"/>
      <c r="O3" s="12"/>
      <c r="P3" s="12"/>
      <c r="Q3" s="12"/>
      <c r="R3" s="12"/>
      <c r="S3" s="12"/>
    </row>
    <row r="4" spans="1:19" s="13" customFormat="1" ht="12.75">
      <c r="A4" s="14" t="s">
        <v>3</v>
      </c>
      <c r="B4" s="15" t="s">
        <v>4</v>
      </c>
      <c r="C4" s="15" t="s">
        <v>5</v>
      </c>
      <c r="D4" s="16" t="s">
        <v>6</v>
      </c>
      <c r="E4" s="16" t="s">
        <v>7</v>
      </c>
      <c r="F4" s="16" t="s">
        <v>8</v>
      </c>
      <c r="G4" s="16" t="s">
        <v>9</v>
      </c>
      <c r="H4" s="17" t="s">
        <v>10</v>
      </c>
      <c r="I4" s="16" t="s">
        <v>11</v>
      </c>
      <c r="J4" s="10" t="s">
        <v>12</v>
      </c>
      <c r="K4" s="11"/>
      <c r="L4" s="11"/>
      <c r="M4" s="11"/>
      <c r="N4" s="12"/>
      <c r="O4" s="12"/>
      <c r="P4" s="12"/>
      <c r="Q4" s="12"/>
      <c r="R4" s="12"/>
      <c r="S4" s="12"/>
    </row>
    <row r="5" spans="1:19" ht="12.75">
      <c r="A5" s="4"/>
      <c r="B5" s="18"/>
      <c r="C5" s="18"/>
      <c r="D5" s="18"/>
      <c r="E5" s="18"/>
      <c r="F5" s="18"/>
      <c r="G5" s="18"/>
      <c r="H5" s="19"/>
      <c r="I5" s="18"/>
      <c r="J5" s="20" t="s">
        <v>13</v>
      </c>
      <c r="K5" s="21"/>
      <c r="L5" s="21"/>
      <c r="M5" s="21"/>
      <c r="N5" s="22"/>
      <c r="O5" s="22"/>
      <c r="P5" s="22"/>
      <c r="Q5" s="22"/>
      <c r="R5" s="22"/>
      <c r="S5" s="22"/>
    </row>
    <row r="6" spans="1:19" ht="4.5" customHeight="1">
      <c r="A6" s="23"/>
      <c r="B6" s="24"/>
      <c r="C6" s="24"/>
      <c r="D6" s="25"/>
      <c r="E6" s="25"/>
      <c r="F6" s="4"/>
      <c r="G6" s="4"/>
      <c r="H6" s="4"/>
      <c r="I6" s="4"/>
      <c r="J6" s="21"/>
      <c r="K6" s="21"/>
      <c r="L6" s="21"/>
      <c r="M6" s="21"/>
      <c r="N6" s="22"/>
      <c r="O6" s="22"/>
      <c r="P6" s="22"/>
      <c r="Q6" s="22"/>
      <c r="R6" s="22"/>
      <c r="S6" s="22"/>
    </row>
    <row r="7" spans="1:19" ht="12.75">
      <c r="A7" s="23" t="s">
        <v>14</v>
      </c>
      <c r="B7" s="26" t="s">
        <v>12</v>
      </c>
      <c r="C7" s="26"/>
      <c r="D7" s="26"/>
      <c r="E7" s="26"/>
      <c r="F7" s="4"/>
      <c r="G7" s="4"/>
      <c r="H7" s="4"/>
      <c r="I7" s="4"/>
      <c r="J7" s="21"/>
      <c r="K7" s="21"/>
      <c r="L7" s="21"/>
      <c r="M7" s="21"/>
      <c r="N7" s="22"/>
      <c r="O7" s="22"/>
      <c r="P7" s="22"/>
      <c r="Q7" s="22"/>
      <c r="R7" s="22"/>
      <c r="S7" s="22"/>
    </row>
    <row r="8" spans="1:19" s="30" customFormat="1" ht="12.75">
      <c r="A8" s="27" t="s">
        <v>15</v>
      </c>
      <c r="B8" s="28">
        <v>3</v>
      </c>
      <c r="C8" s="28"/>
      <c r="D8" s="29"/>
      <c r="E8" s="29"/>
      <c r="F8" s="29"/>
      <c r="G8" s="29"/>
      <c r="H8" s="29"/>
      <c r="I8" s="29"/>
      <c r="J8" s="20" t="s">
        <v>16</v>
      </c>
      <c r="K8" s="21"/>
      <c r="L8" s="21"/>
      <c r="M8" s="21"/>
      <c r="N8" s="22"/>
      <c r="O8" s="22"/>
      <c r="P8" s="22"/>
      <c r="Q8" s="22"/>
      <c r="R8" s="22"/>
      <c r="S8" s="22"/>
    </row>
    <row r="9" spans="1:19" ht="12.75">
      <c r="A9" s="4"/>
      <c r="B9" s="31"/>
      <c r="C9" s="31"/>
      <c r="D9" s="4"/>
      <c r="E9" s="4"/>
      <c r="F9" s="16">
        <f>IF(B7=J3,VLOOKUP(B8,J22:M36,2),IF(B7=J4,VLOOKUP(B8,J22:M36,3),VLOOKUP(B8,J22:M36,4)))</f>
        <v>22</v>
      </c>
      <c r="G9" s="16"/>
      <c r="H9" s="16"/>
      <c r="I9" s="4"/>
      <c r="J9" s="20" t="s">
        <v>17</v>
      </c>
      <c r="K9" s="21"/>
      <c r="L9" s="21"/>
      <c r="M9" s="21"/>
      <c r="N9" s="22"/>
      <c r="O9" s="22"/>
      <c r="P9" s="22"/>
      <c r="Q9" s="22"/>
      <c r="R9" s="22"/>
      <c r="S9" s="22"/>
    </row>
    <row r="10" spans="1:19" s="30" customFormat="1" ht="12.75">
      <c r="A10" s="32" t="s">
        <v>18</v>
      </c>
      <c r="B10" s="33"/>
      <c r="C10" s="33"/>
      <c r="D10" s="34"/>
      <c r="E10" s="34"/>
      <c r="F10" s="34"/>
      <c r="G10" s="34"/>
      <c r="H10" s="34"/>
      <c r="I10" s="34"/>
      <c r="J10" s="21"/>
      <c r="K10" s="21"/>
      <c r="L10" s="21"/>
      <c r="M10" s="21"/>
      <c r="N10" s="22"/>
      <c r="O10" s="22"/>
      <c r="P10" s="22"/>
      <c r="Q10" s="22"/>
      <c r="R10" s="22"/>
      <c r="S10" s="22"/>
    </row>
    <row r="11" spans="1:19" ht="12.75" customHeight="1">
      <c r="A11" s="35" t="s">
        <v>19</v>
      </c>
      <c r="B11" s="36">
        <v>0</v>
      </c>
      <c r="C11" s="36"/>
      <c r="D11" s="37" t="s">
        <v>20</v>
      </c>
      <c r="E11" s="4"/>
      <c r="F11" s="4"/>
      <c r="G11" s="4"/>
      <c r="H11" s="4"/>
      <c r="I11" s="4"/>
      <c r="J11" s="21"/>
      <c r="K11" s="21"/>
      <c r="L11" s="21"/>
      <c r="M11" s="21"/>
      <c r="N11" s="22"/>
      <c r="O11" s="22"/>
      <c r="P11" s="22"/>
      <c r="Q11" s="22"/>
      <c r="R11" s="22"/>
      <c r="S11" s="22"/>
    </row>
    <row r="12" spans="1:19" ht="12.75">
      <c r="A12" s="35"/>
      <c r="B12" s="36">
        <v>0</v>
      </c>
      <c r="C12" s="36"/>
      <c r="D12" s="37" t="s">
        <v>21</v>
      </c>
      <c r="E12" s="4"/>
      <c r="F12" s="38">
        <f>IF(B11&lt;3,0,(IF(B11&gt;7,(((B11-3)*2)+(B12*1/6)+(INT((B11-3)/5)*10)),((B11-3)*2)+(B12*1/6))))</f>
        <v>0</v>
      </c>
      <c r="G12" s="38"/>
      <c r="H12" s="38"/>
      <c r="I12" s="4"/>
      <c r="J12" s="21"/>
      <c r="K12" s="21"/>
      <c r="L12" s="21"/>
      <c r="M12" s="21"/>
      <c r="N12" s="22"/>
      <c r="O12" s="22"/>
      <c r="P12" s="22"/>
      <c r="Q12" s="22"/>
      <c r="R12" s="22"/>
      <c r="S12" s="22"/>
    </row>
    <row r="13" spans="1:19" ht="5.25" customHeight="1">
      <c r="A13" s="4"/>
      <c r="B13" s="31"/>
      <c r="C13" s="31"/>
      <c r="D13" s="4"/>
      <c r="E13" s="4"/>
      <c r="F13" s="4"/>
      <c r="G13" s="4"/>
      <c r="H13" s="4"/>
      <c r="I13" s="4"/>
      <c r="J13" s="21"/>
      <c r="K13" s="21"/>
      <c r="L13" s="21"/>
      <c r="M13" s="21"/>
      <c r="N13" s="22"/>
      <c r="O13" s="22"/>
      <c r="P13" s="22"/>
      <c r="Q13" s="22"/>
      <c r="R13" s="22"/>
      <c r="S13" s="22"/>
    </row>
    <row r="14" spans="1:19" ht="12.75">
      <c r="A14" s="39" t="s">
        <v>22</v>
      </c>
      <c r="B14" s="26" t="s">
        <v>17</v>
      </c>
      <c r="C14" s="26"/>
      <c r="D14" s="4"/>
      <c r="E14" s="4"/>
      <c r="F14" s="16">
        <f>IF(B14="OUI",40,0)</f>
        <v>0</v>
      </c>
      <c r="G14" s="16"/>
      <c r="H14" s="16"/>
      <c r="I14" s="4"/>
      <c r="J14" s="21"/>
      <c r="K14" s="21"/>
      <c r="L14" s="21"/>
      <c r="M14" s="21"/>
      <c r="N14" s="22"/>
      <c r="O14" s="22"/>
      <c r="P14" s="22"/>
      <c r="Q14" s="22"/>
      <c r="R14" s="22"/>
      <c r="S14" s="22"/>
    </row>
    <row r="15" spans="1:19" ht="5.25" customHeight="1">
      <c r="A15" s="4"/>
      <c r="B15" s="31"/>
      <c r="C15" s="31"/>
      <c r="D15" s="4"/>
      <c r="E15" s="4"/>
      <c r="F15" s="4"/>
      <c r="G15" s="4"/>
      <c r="H15" s="4"/>
      <c r="I15" s="4"/>
      <c r="J15" s="21"/>
      <c r="K15" s="21"/>
      <c r="L15" s="21"/>
      <c r="M15" s="21"/>
      <c r="N15" s="22"/>
      <c r="O15" s="22"/>
      <c r="P15" s="22"/>
      <c r="Q15" s="22"/>
      <c r="R15" s="22"/>
      <c r="S15" s="22"/>
    </row>
    <row r="16" spans="1:19" ht="15.75" customHeight="1">
      <c r="A16" s="40" t="s">
        <v>23</v>
      </c>
      <c r="B16" s="28" t="s">
        <v>17</v>
      </c>
      <c r="C16" s="28"/>
      <c r="D16" s="4"/>
      <c r="E16" s="4"/>
      <c r="F16" s="16">
        <f>IF(B16="OUI",150,0)</f>
        <v>0</v>
      </c>
      <c r="G16" s="16"/>
      <c r="H16" s="16"/>
      <c r="I16" s="4"/>
      <c r="J16" s="21"/>
      <c r="K16" s="21"/>
      <c r="L16" s="21"/>
      <c r="M16" s="21"/>
      <c r="N16" s="22"/>
      <c r="O16" s="22"/>
      <c r="P16" s="22"/>
      <c r="Q16" s="22"/>
      <c r="R16" s="22"/>
      <c r="S16" s="22"/>
    </row>
    <row r="17" spans="1:19" s="30" customFormat="1" ht="12.75">
      <c r="A17" s="41" t="s">
        <v>24</v>
      </c>
      <c r="B17" s="42" t="s">
        <v>17</v>
      </c>
      <c r="C17" s="42"/>
      <c r="D17" s="34"/>
      <c r="E17" s="34"/>
      <c r="F17" s="16">
        <f>IF(B16="OUI",IF(B17="OUI",80,0),0)</f>
        <v>0</v>
      </c>
      <c r="G17" s="16"/>
      <c r="H17" s="16"/>
      <c r="I17" s="34"/>
      <c r="J17" s="21"/>
      <c r="K17" s="21"/>
      <c r="L17" s="21"/>
      <c r="M17" s="21"/>
      <c r="N17" s="22"/>
      <c r="O17" s="22"/>
      <c r="P17" s="22"/>
      <c r="Q17" s="22"/>
      <c r="R17" s="22"/>
      <c r="S17" s="22"/>
    </row>
    <row r="18" spans="1:19" ht="45.75" customHeight="1">
      <c r="A18" s="43" t="s">
        <v>25</v>
      </c>
      <c r="B18" s="44"/>
      <c r="C18" s="44"/>
      <c r="D18" s="4"/>
      <c r="E18" s="4"/>
      <c r="F18" s="4"/>
      <c r="G18" s="4"/>
      <c r="H18" s="4"/>
      <c r="I18" s="4"/>
      <c r="J18" s="21"/>
      <c r="K18" s="21"/>
      <c r="L18" s="21"/>
      <c r="M18" s="21"/>
      <c r="N18" s="22"/>
      <c r="O18" s="22"/>
      <c r="P18" s="22"/>
      <c r="Q18" s="22"/>
      <c r="R18" s="22"/>
      <c r="S18" s="22"/>
    </row>
    <row r="19" spans="1:19" s="30" customFormat="1" ht="12.75" customHeight="1">
      <c r="A19" s="45" t="s">
        <v>26</v>
      </c>
      <c r="B19" s="26">
        <v>0</v>
      </c>
      <c r="C19" s="26"/>
      <c r="D19" s="34"/>
      <c r="E19" s="34"/>
      <c r="F19" s="16">
        <f>IF(B16="NON",0,B19*50)</f>
        <v>0</v>
      </c>
      <c r="G19" s="16"/>
      <c r="H19" s="16"/>
      <c r="I19" s="34"/>
      <c r="J19" s="21"/>
      <c r="K19" s="21"/>
      <c r="L19" s="21"/>
      <c r="M19" s="21"/>
      <c r="N19" s="22"/>
      <c r="O19" s="22"/>
      <c r="P19" s="22"/>
      <c r="Q19" s="22"/>
      <c r="R19" s="22"/>
      <c r="S19" s="22"/>
    </row>
    <row r="20" spans="1:19" ht="17.25" customHeight="1">
      <c r="A20" s="46" t="s">
        <v>27</v>
      </c>
      <c r="B20" s="31"/>
      <c r="C20" s="31"/>
      <c r="D20" s="4"/>
      <c r="E20" s="4"/>
      <c r="F20" s="4"/>
      <c r="G20" s="4"/>
      <c r="H20" s="4"/>
      <c r="I20" s="4"/>
      <c r="J20" s="21"/>
      <c r="K20" s="21"/>
      <c r="L20" s="21"/>
      <c r="M20" s="21"/>
      <c r="N20" s="22"/>
      <c r="O20" s="22"/>
      <c r="P20" s="22"/>
      <c r="Q20" s="22"/>
      <c r="R20" s="22"/>
      <c r="S20" s="22"/>
    </row>
    <row r="21" spans="1:19" s="30" customFormat="1" ht="24.75" customHeight="1">
      <c r="A21" s="32" t="s">
        <v>28</v>
      </c>
      <c r="B21" s="26">
        <v>0</v>
      </c>
      <c r="C21" s="26"/>
      <c r="D21" s="47" t="s">
        <v>20</v>
      </c>
      <c r="E21" s="34"/>
      <c r="F21" s="48">
        <f>IF(B21&gt;0,VLOOKUP(B21,J40:M47,2),0)</f>
        <v>0</v>
      </c>
      <c r="G21" s="48"/>
      <c r="H21" s="48"/>
      <c r="I21" s="34"/>
      <c r="J21" s="49" t="s">
        <v>29</v>
      </c>
      <c r="K21" s="49" t="s">
        <v>30</v>
      </c>
      <c r="L21" s="49" t="s">
        <v>31</v>
      </c>
      <c r="M21" s="49" t="s">
        <v>32</v>
      </c>
      <c r="N21" s="22"/>
      <c r="O21" s="22"/>
      <c r="P21" s="22"/>
      <c r="Q21" s="22"/>
      <c r="R21" s="22"/>
      <c r="S21" s="22"/>
    </row>
    <row r="22" spans="1:19" s="30" customFormat="1" ht="39.75" customHeight="1">
      <c r="A22" s="32" t="s">
        <v>33</v>
      </c>
      <c r="B22" s="26">
        <v>0</v>
      </c>
      <c r="C22" s="26"/>
      <c r="D22" s="34" t="s">
        <v>20</v>
      </c>
      <c r="E22" s="34"/>
      <c r="F22" s="48">
        <f>IF(B22&gt;0,VLOOKUP(B22,J40:M47,3),0)</f>
        <v>0</v>
      </c>
      <c r="G22" s="48"/>
      <c r="H22" s="48"/>
      <c r="I22" s="34"/>
      <c r="J22" s="50">
        <v>1</v>
      </c>
      <c r="K22" s="51">
        <v>18</v>
      </c>
      <c r="L22" s="51" t="s">
        <v>34</v>
      </c>
      <c r="M22" s="51">
        <v>36</v>
      </c>
      <c r="N22" s="22"/>
      <c r="O22" s="22"/>
      <c r="P22" s="22"/>
      <c r="Q22" s="22"/>
      <c r="R22" s="22"/>
      <c r="S22" s="22"/>
    </row>
    <row r="23" spans="1:19" ht="53.25" customHeight="1">
      <c r="A23" s="52" t="s">
        <v>35</v>
      </c>
      <c r="B23" s="53" t="s">
        <v>36</v>
      </c>
      <c r="C23" s="53"/>
      <c r="D23" s="53"/>
      <c r="E23" s="53"/>
      <c r="F23" s="54">
        <f>F21+F22</f>
        <v>0</v>
      </c>
      <c r="G23" s="54"/>
      <c r="H23" s="54"/>
      <c r="I23" s="4"/>
      <c r="J23" s="50">
        <v>2</v>
      </c>
      <c r="K23" s="51">
        <v>18</v>
      </c>
      <c r="L23" s="51" t="s">
        <v>34</v>
      </c>
      <c r="M23" s="51">
        <v>39</v>
      </c>
      <c r="N23" s="22"/>
      <c r="O23" s="22"/>
      <c r="P23" s="22"/>
      <c r="Q23" s="22"/>
      <c r="R23" s="22"/>
      <c r="S23" s="22"/>
    </row>
    <row r="24" spans="1:19" ht="4.5" customHeight="1">
      <c r="A24" s="4"/>
      <c r="B24" s="31"/>
      <c r="C24" s="31"/>
      <c r="D24" s="4"/>
      <c r="E24" s="4"/>
      <c r="F24" s="4"/>
      <c r="G24" s="4"/>
      <c r="H24" s="4"/>
      <c r="I24" s="4"/>
      <c r="J24" s="49">
        <v>3</v>
      </c>
      <c r="K24" s="55">
        <v>22</v>
      </c>
      <c r="L24" s="56">
        <v>22</v>
      </c>
      <c r="M24" s="56">
        <v>39</v>
      </c>
      <c r="N24" s="22"/>
      <c r="O24" s="22"/>
      <c r="P24" s="22"/>
      <c r="Q24" s="22"/>
      <c r="R24" s="22"/>
      <c r="S24" s="22"/>
    </row>
    <row r="25" spans="1:19" s="30" customFormat="1" ht="13.5" customHeight="1">
      <c r="A25" s="57" t="s">
        <v>37</v>
      </c>
      <c r="B25" s="58">
        <v>0</v>
      </c>
      <c r="C25" s="58"/>
      <c r="D25" s="34"/>
      <c r="E25" s="34"/>
      <c r="F25" s="16">
        <f>B25*5</f>
        <v>0</v>
      </c>
      <c r="G25" s="16"/>
      <c r="H25" s="16"/>
      <c r="I25" s="34"/>
      <c r="J25" s="50">
        <v>4</v>
      </c>
      <c r="K25" s="51">
        <v>22</v>
      </c>
      <c r="L25" s="51">
        <v>26</v>
      </c>
      <c r="M25" s="51">
        <v>39</v>
      </c>
      <c r="N25" s="22"/>
      <c r="O25" s="22"/>
      <c r="P25" s="22"/>
      <c r="Q25" s="22"/>
      <c r="R25" s="22"/>
      <c r="S25" s="22"/>
    </row>
    <row r="26" spans="1:19" ht="21" customHeight="1">
      <c r="A26" s="59" t="s">
        <v>38</v>
      </c>
      <c r="B26" s="31"/>
      <c r="C26" s="31"/>
      <c r="D26" s="4"/>
      <c r="E26" s="4"/>
      <c r="F26" s="4"/>
      <c r="G26" s="4"/>
      <c r="H26" s="4"/>
      <c r="I26" s="4"/>
      <c r="J26" s="49">
        <v>5</v>
      </c>
      <c r="K26" s="56">
        <v>26</v>
      </c>
      <c r="L26" s="56">
        <v>29</v>
      </c>
      <c r="M26" s="56">
        <v>39</v>
      </c>
      <c r="N26" s="22"/>
      <c r="O26" s="22"/>
      <c r="P26" s="22"/>
      <c r="Q26" s="22"/>
      <c r="R26" s="22"/>
      <c r="S26" s="22"/>
    </row>
    <row r="27" spans="1:19" s="30" customFormat="1" ht="12.75">
      <c r="A27" s="60" t="s">
        <v>39</v>
      </c>
      <c r="B27" s="26" t="s">
        <v>17</v>
      </c>
      <c r="C27" s="26"/>
      <c r="D27" s="34"/>
      <c r="E27" s="34"/>
      <c r="F27" s="16">
        <f>IF(B27=J8,90,0)</f>
        <v>0</v>
      </c>
      <c r="G27" s="16"/>
      <c r="H27" s="16"/>
      <c r="I27" s="34"/>
      <c r="J27" s="49">
        <v>6</v>
      </c>
      <c r="K27" s="56">
        <v>29</v>
      </c>
      <c r="L27" s="56">
        <v>33</v>
      </c>
      <c r="M27" s="56">
        <v>39</v>
      </c>
      <c r="N27" s="22"/>
      <c r="O27" s="22"/>
      <c r="P27" s="22"/>
      <c r="Q27" s="22"/>
      <c r="R27" s="22"/>
      <c r="S27" s="22"/>
    </row>
    <row r="28" spans="1:19" s="30" customFormat="1" ht="27" customHeight="1">
      <c r="A28" s="61" t="s">
        <v>40</v>
      </c>
      <c r="B28" s="33"/>
      <c r="C28" s="33"/>
      <c r="D28" s="62"/>
      <c r="E28" s="34"/>
      <c r="F28" s="34"/>
      <c r="G28" s="34"/>
      <c r="H28" s="34"/>
      <c r="I28" s="34"/>
      <c r="J28" s="49">
        <v>7</v>
      </c>
      <c r="K28" s="56">
        <v>31</v>
      </c>
      <c r="L28" s="56">
        <v>36</v>
      </c>
      <c r="R28" s="22"/>
      <c r="S28" s="22"/>
    </row>
    <row r="29" spans="1:19" s="30" customFormat="1" ht="12.75">
      <c r="A29" s="27" t="s">
        <v>41</v>
      </c>
      <c r="B29" s="26" t="s">
        <v>17</v>
      </c>
      <c r="C29" s="26"/>
      <c r="D29" s="34"/>
      <c r="E29" s="34"/>
      <c r="F29" s="34"/>
      <c r="G29" s="34"/>
      <c r="H29" s="34"/>
      <c r="I29" s="34"/>
      <c r="J29" s="49">
        <v>8</v>
      </c>
      <c r="K29" s="56">
        <v>33</v>
      </c>
      <c r="L29" s="56">
        <v>39</v>
      </c>
      <c r="R29" s="22"/>
      <c r="S29" s="22"/>
    </row>
    <row r="30" spans="1:19" s="30" customFormat="1" ht="59.25" customHeight="1">
      <c r="A30" s="63" t="s">
        <v>42</v>
      </c>
      <c r="B30" s="64"/>
      <c r="C30" s="64"/>
      <c r="D30" s="34"/>
      <c r="E30" s="34"/>
      <c r="F30" s="34"/>
      <c r="G30" s="34"/>
      <c r="H30" s="34"/>
      <c r="I30" s="34"/>
      <c r="J30" s="49"/>
      <c r="L30" s="56"/>
      <c r="R30" s="22"/>
      <c r="S30" s="22"/>
    </row>
    <row r="31" spans="1:19" s="30" customFormat="1" ht="3.75" customHeight="1" hidden="1">
      <c r="A31" s="64"/>
      <c r="B31" s="64"/>
      <c r="C31" s="64"/>
      <c r="D31" s="34"/>
      <c r="E31" s="34"/>
      <c r="F31" s="34"/>
      <c r="G31" s="34"/>
      <c r="H31" s="34"/>
      <c r="I31" s="34"/>
      <c r="J31" s="49"/>
      <c r="K31" s="56"/>
      <c r="L31" s="56"/>
      <c r="R31" s="22"/>
      <c r="S31" s="22"/>
    </row>
    <row r="32" spans="1:19" s="30" customFormat="1" ht="21.75" customHeight="1">
      <c r="A32" s="40" t="s">
        <v>43</v>
      </c>
      <c r="B32" s="26" t="s">
        <v>17</v>
      </c>
      <c r="C32" s="26"/>
      <c r="D32" s="34"/>
      <c r="E32" s="65" t="s">
        <v>44</v>
      </c>
      <c r="F32" s="65"/>
      <c r="G32" s="65"/>
      <c r="H32" s="65"/>
      <c r="I32" s="65"/>
      <c r="J32" s="49"/>
      <c r="K32" s="56"/>
      <c r="L32" s="56"/>
      <c r="R32" s="22"/>
      <c r="S32" s="22"/>
    </row>
    <row r="33" spans="1:19" s="30" customFormat="1" ht="18.75" customHeight="1">
      <c r="A33" s="66" t="s">
        <v>45</v>
      </c>
      <c r="B33" s="33"/>
      <c r="C33" s="33"/>
      <c r="D33" s="62"/>
      <c r="E33" s="34"/>
      <c r="F33" s="38">
        <f>IF(B16="OUI",IF(B17="OUI",F9+F12+F14+F16+F17+F19+F23+F25+F27,0),0)</f>
        <v>0</v>
      </c>
      <c r="G33" s="38"/>
      <c r="H33" s="38"/>
      <c r="I33" s="34"/>
      <c r="J33" s="49">
        <v>9</v>
      </c>
      <c r="K33" s="56">
        <v>33</v>
      </c>
      <c r="L33" s="56">
        <v>39</v>
      </c>
      <c r="R33" s="22"/>
      <c r="S33" s="22"/>
    </row>
    <row r="34" spans="1:19" s="30" customFormat="1" ht="17.25" customHeight="1">
      <c r="A34" s="66"/>
      <c r="B34" s="33"/>
      <c r="C34" s="33"/>
      <c r="D34" s="62"/>
      <c r="E34" s="34"/>
      <c r="F34" s="34"/>
      <c r="G34" s="34"/>
      <c r="H34" s="34"/>
      <c r="I34" s="34"/>
      <c r="J34" s="49"/>
      <c r="K34" s="56"/>
      <c r="L34" s="56"/>
      <c r="R34" s="22"/>
      <c r="S34" s="22"/>
    </row>
    <row r="35" spans="1:19" s="30" customFormat="1" ht="22.5" customHeight="1">
      <c r="A35" s="27" t="s">
        <v>46</v>
      </c>
      <c r="B35" s="26" t="s">
        <v>17</v>
      </c>
      <c r="C35" s="26"/>
      <c r="D35" s="34"/>
      <c r="E35" s="65" t="s">
        <v>47</v>
      </c>
      <c r="F35" s="65"/>
      <c r="G35" s="65"/>
      <c r="H35" s="65"/>
      <c r="I35" s="65"/>
      <c r="J35" s="50">
        <v>10</v>
      </c>
      <c r="K35" s="51">
        <v>36</v>
      </c>
      <c r="L35" s="51">
        <v>39</v>
      </c>
      <c r="R35" s="22"/>
      <c r="S35" s="22"/>
    </row>
    <row r="36" spans="1:19" ht="12" customHeight="1">
      <c r="A36" s="31"/>
      <c r="B36" s="31"/>
      <c r="C36" s="31"/>
      <c r="D36" s="4"/>
      <c r="E36" s="34"/>
      <c r="F36" s="38">
        <f>IF(B16="OUI",F9+F12+F14+F16+F19+F23+F25+F27,0)</f>
        <v>0</v>
      </c>
      <c r="G36" s="38"/>
      <c r="H36" s="38"/>
      <c r="I36" s="34"/>
      <c r="J36" s="50">
        <v>11</v>
      </c>
      <c r="K36" s="51">
        <v>39</v>
      </c>
      <c r="L36" s="51">
        <v>39</v>
      </c>
      <c r="M36" s="51" t="s">
        <v>34</v>
      </c>
      <c r="N36" s="22"/>
      <c r="O36" s="22"/>
      <c r="P36" s="22"/>
      <c r="Q36" s="22"/>
      <c r="R36" s="22"/>
      <c r="S36" s="22"/>
    </row>
    <row r="37" spans="1:19" ht="22.5" customHeight="1">
      <c r="A37" s="67" t="s">
        <v>48</v>
      </c>
      <c r="B37" s="67"/>
      <c r="C37" s="67"/>
      <c r="D37" s="67"/>
      <c r="E37" s="65" t="s">
        <v>49</v>
      </c>
      <c r="F37" s="65"/>
      <c r="G37" s="65"/>
      <c r="H37" s="65"/>
      <c r="I37" s="65"/>
      <c r="J37" s="22"/>
      <c r="K37" s="22"/>
      <c r="L37" s="22"/>
      <c r="M37" s="22"/>
      <c r="N37" s="22"/>
      <c r="O37" s="22"/>
      <c r="P37" s="22"/>
      <c r="Q37" s="22"/>
      <c r="R37" s="22"/>
      <c r="S37" s="22"/>
    </row>
    <row r="38" spans="1:19" s="30" customFormat="1" ht="12.75">
      <c r="A38" s="68" t="s">
        <v>50</v>
      </c>
      <c r="B38" s="69"/>
      <c r="C38" s="69"/>
      <c r="D38" s="69"/>
      <c r="E38" s="34"/>
      <c r="F38" s="38">
        <f>F9+F12+F14+F25+F27</f>
        <v>22</v>
      </c>
      <c r="G38" s="38"/>
      <c r="H38" s="38"/>
      <c r="I38" s="34"/>
      <c r="J38" s="22"/>
      <c r="K38" s="22"/>
      <c r="L38" s="22"/>
      <c r="M38" s="22"/>
      <c r="N38" s="22"/>
      <c r="O38" s="22"/>
      <c r="P38" s="22"/>
      <c r="Q38" s="22"/>
      <c r="R38" s="22"/>
      <c r="S38" s="22"/>
    </row>
    <row r="39" spans="1:19" s="30" customFormat="1" ht="12.75">
      <c r="A39" s="70" t="s">
        <v>51</v>
      </c>
      <c r="B39" s="69"/>
      <c r="C39" s="69"/>
      <c r="D39" s="69"/>
      <c r="E39" s="34"/>
      <c r="F39" s="34"/>
      <c r="G39" s="34"/>
      <c r="H39" s="34"/>
      <c r="I39" s="34"/>
      <c r="J39" s="22" t="s">
        <v>52</v>
      </c>
      <c r="K39" s="71" t="s">
        <v>53</v>
      </c>
      <c r="L39" s="71" t="s">
        <v>54</v>
      </c>
      <c r="M39" s="22"/>
      <c r="N39" s="22"/>
      <c r="O39" s="22"/>
      <c r="P39" s="22"/>
      <c r="Q39" s="22"/>
      <c r="R39" s="22"/>
      <c r="S39" s="22"/>
    </row>
    <row r="40" spans="1:19" s="30" customFormat="1" ht="12.75">
      <c r="A40" s="72" t="s">
        <v>55</v>
      </c>
      <c r="B40" s="73"/>
      <c r="C40" s="73"/>
      <c r="D40" s="73"/>
      <c r="E40" s="34"/>
      <c r="F40" s="34"/>
      <c r="G40" s="34"/>
      <c r="H40" s="34"/>
      <c r="I40" s="34"/>
      <c r="J40" s="74">
        <v>1</v>
      </c>
      <c r="K40" s="74">
        <v>50</v>
      </c>
      <c r="L40" s="75">
        <v>25</v>
      </c>
      <c r="M40" s="76"/>
      <c r="N40" s="76"/>
      <c r="O40" s="22"/>
      <c r="P40" s="22"/>
      <c r="Q40" s="22"/>
      <c r="R40" s="22"/>
      <c r="S40" s="22"/>
    </row>
    <row r="41" spans="1:19" s="30" customFormat="1" ht="24" customHeight="1">
      <c r="A41" s="68" t="s">
        <v>56</v>
      </c>
      <c r="B41" s="77" t="s">
        <v>57</v>
      </c>
      <c r="C41" s="77"/>
      <c r="D41" s="77"/>
      <c r="E41" s="77" t="s">
        <v>57</v>
      </c>
      <c r="F41" s="77"/>
      <c r="G41" s="77"/>
      <c r="H41" s="78" t="s">
        <v>58</v>
      </c>
      <c r="I41" s="78"/>
      <c r="J41" s="74"/>
      <c r="K41" s="74"/>
      <c r="L41" s="75"/>
      <c r="M41" s="76"/>
      <c r="N41" s="76"/>
      <c r="O41" s="22"/>
      <c r="P41" s="22"/>
      <c r="Q41" s="22"/>
      <c r="R41" s="22"/>
      <c r="S41" s="22"/>
    </row>
    <row r="42" spans="1:19" s="30" customFormat="1" ht="24.75" customHeight="1">
      <c r="A42" s="68" t="s">
        <v>59</v>
      </c>
      <c r="B42" s="77" t="s">
        <v>57</v>
      </c>
      <c r="C42" s="77"/>
      <c r="D42" s="77"/>
      <c r="E42" s="77" t="s">
        <v>57</v>
      </c>
      <c r="F42" s="77"/>
      <c r="G42" s="77"/>
      <c r="H42" s="78" t="s">
        <v>58</v>
      </c>
      <c r="I42" s="78"/>
      <c r="J42" s="74"/>
      <c r="K42" s="74"/>
      <c r="L42" s="75"/>
      <c r="M42" s="76"/>
      <c r="N42" s="76"/>
      <c r="O42" s="22"/>
      <c r="P42" s="22"/>
      <c r="Q42" s="22"/>
      <c r="R42" s="22"/>
      <c r="S42" s="22"/>
    </row>
    <row r="43" spans="1:19" s="30" customFormat="1" ht="25.5" customHeight="1">
      <c r="A43" s="68" t="s">
        <v>60</v>
      </c>
      <c r="B43" s="77" t="s">
        <v>57</v>
      </c>
      <c r="C43" s="77"/>
      <c r="D43" s="77"/>
      <c r="E43" s="77" t="s">
        <v>57</v>
      </c>
      <c r="F43" s="77"/>
      <c r="G43" s="77"/>
      <c r="H43" s="78" t="s">
        <v>58</v>
      </c>
      <c r="I43" s="78"/>
      <c r="J43" s="74"/>
      <c r="K43" s="74"/>
      <c r="L43" s="75"/>
      <c r="M43" s="76"/>
      <c r="N43" s="76"/>
      <c r="O43" s="22"/>
      <c r="P43" s="22"/>
      <c r="Q43" s="22"/>
      <c r="R43" s="22"/>
      <c r="S43" s="22"/>
    </row>
    <row r="44" spans="1:19" s="30" customFormat="1" ht="12.75">
      <c r="A44" s="79"/>
      <c r="B44" s="79"/>
      <c r="C44" s="79"/>
      <c r="D44" s="79"/>
      <c r="E44" s="34"/>
      <c r="F44" s="34"/>
      <c r="G44" s="34"/>
      <c r="H44" s="34"/>
      <c r="I44" s="34"/>
      <c r="J44" s="74"/>
      <c r="K44" s="74"/>
      <c r="L44" s="75"/>
      <c r="M44" s="76"/>
      <c r="N44" s="76"/>
      <c r="O44" s="22"/>
      <c r="P44" s="22"/>
      <c r="Q44" s="22"/>
      <c r="R44" s="22"/>
      <c r="S44" s="22"/>
    </row>
    <row r="45" spans="1:19" s="30" customFormat="1" ht="6.75" customHeight="1">
      <c r="A45" s="31"/>
      <c r="B45" s="31"/>
      <c r="C45" s="31"/>
      <c r="D45" s="4"/>
      <c r="E45" s="34"/>
      <c r="F45" s="34"/>
      <c r="G45" s="34"/>
      <c r="H45" s="34"/>
      <c r="I45" s="34"/>
      <c r="J45" s="71">
        <v>2</v>
      </c>
      <c r="K45" s="71">
        <v>200</v>
      </c>
      <c r="L45" s="71">
        <v>50</v>
      </c>
      <c r="M45" s="22"/>
      <c r="N45" s="22"/>
      <c r="O45" s="22"/>
      <c r="P45" s="22"/>
      <c r="Q45" s="22"/>
      <c r="R45" s="22"/>
      <c r="S45" s="22"/>
    </row>
    <row r="46" spans="1:19" ht="4.5" customHeight="1">
      <c r="A46" s="31"/>
      <c r="B46" s="31"/>
      <c r="C46" s="31"/>
      <c r="D46" s="4"/>
      <c r="E46" s="4"/>
      <c r="F46" s="4"/>
      <c r="G46" s="4"/>
      <c r="H46" s="4"/>
      <c r="I46" s="4"/>
      <c r="J46" s="71">
        <v>3</v>
      </c>
      <c r="K46" s="71">
        <v>350</v>
      </c>
      <c r="L46" s="71">
        <v>75</v>
      </c>
      <c r="M46" s="22"/>
      <c r="N46" s="22"/>
      <c r="O46" s="22"/>
      <c r="P46" s="22"/>
      <c r="Q46" s="22"/>
      <c r="R46" s="22"/>
      <c r="S46" s="22"/>
    </row>
    <row r="47" spans="1:19" ht="12.75">
      <c r="A47" s="68" t="s">
        <v>61</v>
      </c>
      <c r="B47" s="26" t="s">
        <v>17</v>
      </c>
      <c r="C47" s="26"/>
      <c r="D47" s="4"/>
      <c r="E47" s="4"/>
      <c r="F47" s="4"/>
      <c r="G47" s="4"/>
      <c r="H47" s="4"/>
      <c r="I47" s="4"/>
      <c r="J47" s="71">
        <v>4</v>
      </c>
      <c r="K47" s="71">
        <v>450</v>
      </c>
      <c r="L47" s="71">
        <v>200</v>
      </c>
      <c r="M47" s="22"/>
      <c r="N47" s="22"/>
      <c r="O47" s="22"/>
      <c r="P47" s="22"/>
      <c r="Q47" s="22"/>
      <c r="R47" s="22"/>
      <c r="S47" s="22"/>
    </row>
    <row r="48" spans="1:17" ht="12.75">
      <c r="A48" s="4"/>
      <c r="B48" s="4"/>
      <c r="C48" s="4"/>
      <c r="D48" s="4"/>
      <c r="E48" s="4"/>
      <c r="F48" s="4"/>
      <c r="G48" s="4"/>
      <c r="H48" s="4"/>
      <c r="I48" s="4"/>
      <c r="N48" s="2"/>
      <c r="O48" s="2"/>
      <c r="P48" s="2"/>
      <c r="Q48" s="2"/>
    </row>
    <row r="56" ht="46.5" customHeight="1"/>
    <row r="60" ht="79.5" customHeight="1"/>
    <row r="70" ht="19.5" customHeight="1"/>
  </sheetData>
  <sheetProtection sheet="1"/>
  <mergeCells count="51">
    <mergeCell ref="A1:G1"/>
    <mergeCell ref="B3:I3"/>
    <mergeCell ref="B7:E7"/>
    <mergeCell ref="B8:C8"/>
    <mergeCell ref="F9:H9"/>
    <mergeCell ref="A11:A12"/>
    <mergeCell ref="B11:C11"/>
    <mergeCell ref="B12:C12"/>
    <mergeCell ref="F12:H12"/>
    <mergeCell ref="B14:C14"/>
    <mergeCell ref="F14:H14"/>
    <mergeCell ref="B16:C16"/>
    <mergeCell ref="F16:H16"/>
    <mergeCell ref="B17:C17"/>
    <mergeCell ref="F17:H17"/>
    <mergeCell ref="B19:C19"/>
    <mergeCell ref="F19:H19"/>
    <mergeCell ref="B21:C21"/>
    <mergeCell ref="F21:H21"/>
    <mergeCell ref="B22:C22"/>
    <mergeCell ref="F22:H22"/>
    <mergeCell ref="B23:E23"/>
    <mergeCell ref="F23:H23"/>
    <mergeCell ref="B25:C25"/>
    <mergeCell ref="F25:H25"/>
    <mergeCell ref="B27:C27"/>
    <mergeCell ref="F27:H27"/>
    <mergeCell ref="B29:C29"/>
    <mergeCell ref="B32:C32"/>
    <mergeCell ref="E32:I32"/>
    <mergeCell ref="A33:A34"/>
    <mergeCell ref="F33:H33"/>
    <mergeCell ref="B35:C35"/>
    <mergeCell ref="E35:I35"/>
    <mergeCell ref="F36:H36"/>
    <mergeCell ref="A37:D37"/>
    <mergeCell ref="E37:I37"/>
    <mergeCell ref="B38:D38"/>
    <mergeCell ref="F38:H38"/>
    <mergeCell ref="B39:D39"/>
    <mergeCell ref="B40:D40"/>
    <mergeCell ref="B41:D41"/>
    <mergeCell ref="E41:G41"/>
    <mergeCell ref="H41:I41"/>
    <mergeCell ref="B42:D42"/>
    <mergeCell ref="E42:G42"/>
    <mergeCell ref="H42:I42"/>
    <mergeCell ref="B43:D43"/>
    <mergeCell ref="E43:G43"/>
    <mergeCell ref="H43:I43"/>
    <mergeCell ref="B47:C47"/>
  </mergeCells>
  <dataValidations count="4">
    <dataValidation type="list" showErrorMessage="1" sqref="B7:E7">
      <formula1>"Instit,PE,PE HC"</formula1>
      <formula2>0</formula2>
    </dataValidation>
    <dataValidation type="list" allowBlank="1" showErrorMessage="1" sqref="B8:C8">
      <formula1>"1,2,3,4,5,6,7,8,9,10,11"</formula1>
      <formula2>0</formula2>
    </dataValidation>
    <dataValidation type="list" showErrorMessage="1" sqref="B14:C14 B27:C27 B29:C29 B32:C32 B35:C35">
      <formula1>"OUI,NON"</formula1>
      <formula2>0</formula2>
    </dataValidation>
    <dataValidation type="list" allowBlank="1" showErrorMessage="1" sqref="B16:C17 B47:C47">
      <formula1>"OUI,NON"</formula1>
      <formula2>0</formula2>
    </dataValidation>
  </dataValidations>
  <printOptions/>
  <pageMargins left="0.7875" right="0.7875" top="0.9840277777777777" bottom="0.9840277777777777" header="0.5118055555555555" footer="0.5118055555555555"/>
  <pageSetup fitToHeight="1" fitToWidth="1" horizontalDpi="300" verticalDpi="300" orientation="portrait" paperSize="9"/>
  <headerFooter alignWithMargins="0">
    <oddHeader>&amp;L&amp;"Verdana,Gras"&amp;14SNUipp-FSU92</oddHeader>
    <oddFooter>&amp;C&amp;"Verdana,Gras"&amp;11Permutation 2013-2014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2014-11-19T11:59:56Z</dcterms:created>
  <dcterms:modified xsi:type="dcterms:W3CDTF">2014-11-20T12:42:54Z</dcterms:modified>
  <cp:category/>
  <cp:version/>
  <cp:contentType/>
  <cp:contentStatus/>
</cp:coreProperties>
</file>